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affic Standards\TEM\TEM - Working Files_needs work\Next Revision_getting ready to post\Forms\"/>
    </mc:Choice>
  </mc:AlternateContent>
  <bookViews>
    <workbookView xWindow="10736" yWindow="258" windowWidth="12326" windowHeight="12691"/>
  </bookViews>
  <sheets>
    <sheet name="phase 1" sheetId="1" r:id="rId1"/>
    <sheet name="Sheet1" sheetId="6" r:id="rId2"/>
  </sheets>
  <definedNames>
    <definedName name="_xlnm.Print_Area" localSheetId="0">'phase 1'!$B$1:$W$31</definedName>
  </definedNames>
  <calcPr calcId="152511"/>
</workbook>
</file>

<file path=xl/calcChain.xml><?xml version="1.0" encoding="utf-8"?>
<calcChain xmlns="http://schemas.openxmlformats.org/spreadsheetml/2006/main">
  <c r="H18" i="1" l="1"/>
  <c r="V18" i="1" s="1"/>
  <c r="V19" i="1" l="1"/>
  <c r="V6" i="1" l="1"/>
  <c r="V16" i="1" l="1"/>
  <c r="U22" i="1" l="1"/>
  <c r="V13" i="1" l="1"/>
  <c r="H17" i="1" s="1"/>
  <c r="V17" i="1" l="1"/>
  <c r="V20" i="1" s="1"/>
  <c r="J22" i="1" s="1"/>
  <c r="M22" i="1" s="1"/>
</calcChain>
</file>

<file path=xl/sharedStrings.xml><?xml version="1.0" encoding="utf-8"?>
<sst xmlns="http://schemas.openxmlformats.org/spreadsheetml/2006/main" count="87" uniqueCount="75">
  <si>
    <t>Ohio Department of Transportation</t>
  </si>
  <si>
    <t>COUNTY:</t>
  </si>
  <si>
    <t>BEGIN STUDY AT:</t>
  </si>
  <si>
    <t>END STUDY AT:</t>
  </si>
  <si>
    <t>&gt;7</t>
  </si>
  <si>
    <t>&lt;1</t>
  </si>
  <si>
    <t>7 - 5</t>
  </si>
  <si>
    <t>&gt;20K</t>
  </si>
  <si>
    <t>20K - 14K</t>
  </si>
  <si>
    <t>&lt;4K</t>
  </si>
  <si>
    <t>MPH</t>
  </si>
  <si>
    <t>*COMPLETE ALL AREAS IN GREEN*</t>
  </si>
  <si>
    <t>NUMBER OF LANES:</t>
  </si>
  <si>
    <t>NUMBER OF RAMPS:</t>
  </si>
  <si>
    <t>NUMBER OF CROSSROADS:</t>
  </si>
  <si>
    <t>NUMBER OF SIDEROADS:</t>
  </si>
  <si>
    <t>NUMBER OF DRIVEWAYS:</t>
  </si>
  <si>
    <t>ROUTE NUMBER:</t>
  </si>
  <si>
    <t>ODOT SLM:</t>
  </si>
  <si>
    <t>AVERAGE DAILY TRAFFIC (ADT):</t>
  </si>
  <si>
    <t>EXISTING SPEED LIMIT (MPH):</t>
  </si>
  <si>
    <t>LENGTH (MILES):</t>
  </si>
  <si>
    <t>ACCESS POINTS:</t>
  </si>
  <si>
    <t>&lt;14K - 8K</t>
  </si>
  <si>
    <t>&lt;8K - 4K</t>
  </si>
  <si>
    <t>&lt;5 - 3</t>
  </si>
  <si>
    <t>TOWNSHIP(S):</t>
  </si>
  <si>
    <t>(YY) "Freeway" means a divided multi-lane highway for through traffic with all crossroads separated in grade and with full control of access.</t>
  </si>
  <si>
    <t>(ZZ) "Expressway" means a divided arterial highway for through traffic with full or partial control of access with an excess of fifty per cent of all crossroads separated in grade</t>
  </si>
  <si>
    <t>&gt;10K</t>
  </si>
  <si>
    <t>10K - 7K</t>
  </si>
  <si>
    <t>&lt;7K - 4K</t>
  </si>
  <si>
    <t>&lt;4K - 2K</t>
  </si>
  <si>
    <t>&lt;2K</t>
  </si>
  <si>
    <r>
      <rPr>
        <sz val="9"/>
        <rFont val="Calibri"/>
        <family val="2"/>
      </rPr>
      <t>≤</t>
    </r>
    <r>
      <rPr>
        <sz val="9"/>
        <rFont val="Calibri"/>
        <family val="2"/>
        <scheme val="minor"/>
      </rPr>
      <t>50</t>
    </r>
  </si>
  <si>
    <t>=</t>
  </si>
  <si>
    <t>1 = 50 mph</t>
  </si>
  <si>
    <t>2 = 55 mph</t>
  </si>
  <si>
    <t>3 = 60 mph</t>
  </si>
  <si>
    <t>4 = 65 mph</t>
  </si>
  <si>
    <t>5 = 70 mph</t>
  </si>
  <si>
    <t>CALCULATED SPEED</t>
  </si>
  <si>
    <t>APPROVED SPEED LIMIT</t>
  </si>
  <si>
    <t>ADDITIONAL CONSIDERATIONS &amp; COMMENTS:</t>
  </si>
  <si>
    <t xml:space="preserve">MUNICIPALITY(S): </t>
  </si>
  <si>
    <t>FACTORS</t>
  </si>
  <si>
    <t>TOTAL FACTORS</t>
  </si>
  <si>
    <t>Speed Limit Factors</t>
  </si>
  <si>
    <r>
      <t>ADT/Lane</t>
    </r>
    <r>
      <rPr>
        <sz val="9"/>
        <rFont val="Calibri"/>
        <family val="2"/>
        <scheme val="minor"/>
      </rPr>
      <t xml:space="preserve"> - </t>
    </r>
    <r>
      <rPr>
        <sz val="8"/>
        <rFont val="Calibri"/>
        <family val="2"/>
        <scheme val="minor"/>
      </rPr>
      <t>Current AADT (weighted)/average number of through lanes in section.</t>
    </r>
  </si>
  <si>
    <t xml:space="preserve"> </t>
  </si>
  <si>
    <r>
      <t>TOTAL WEIGHTED ACCESS POINTS</t>
    </r>
    <r>
      <rPr>
        <b/>
        <sz val="9"/>
        <rFont val="Calibri"/>
        <family val="2"/>
        <scheme val="minor"/>
      </rPr>
      <t>:</t>
    </r>
  </si>
  <si>
    <r>
      <t xml:space="preserve">Apparent Design Speed (mph) - </t>
    </r>
    <r>
      <rPr>
        <sz val="8"/>
        <rFont val="Calibri"/>
        <family val="2"/>
        <scheme val="minor"/>
      </rPr>
      <t>Horizontal curvature as primary design factor (from construction plans).</t>
    </r>
  </si>
  <si>
    <r>
      <t>Access Points/Mile</t>
    </r>
    <r>
      <rPr>
        <sz val="9"/>
        <rFont val="Calibri"/>
        <family val="2"/>
        <scheme val="minor"/>
      </rPr>
      <t xml:space="preserve"> - </t>
    </r>
    <r>
      <rPr>
        <sz val="8"/>
        <rFont val="Calibri"/>
        <family val="2"/>
        <scheme val="minor"/>
      </rPr>
      <t>Number of ramps, intersections &amp; driveways intersecting mainline lanes divided by length of study section</t>
    </r>
    <r>
      <rPr>
        <sz val="9"/>
        <rFont val="Calibri"/>
        <family val="2"/>
        <scheme val="minor"/>
      </rPr>
      <t>.</t>
    </r>
  </si>
  <si>
    <t>ACCESS POINT WEIGHTED VALUES: CROSSROADS x 4, SIDEROADS x 3, DRIVEWAYS x 2, RAMPS x 1</t>
  </si>
  <si>
    <t xml:space="preserve">FREEWAY AND RURAL EXPRESSWAY* SPEED ZONE EVALUATION SHEET </t>
  </si>
  <si>
    <t>≤50</t>
  </si>
  <si>
    <t>*GREATER THAN 10 MILES IN LENGTH AND WITH MORE THAN 50% CROSSROADS GRADE SEPERATED [ORC 4511.01 (ZZ)]</t>
  </si>
  <si>
    <r>
      <t xml:space="preserve">Speed of Traffic - </t>
    </r>
    <r>
      <rPr>
        <sz val="8"/>
        <rFont val="Calibri"/>
        <family val="2"/>
        <scheme val="minor"/>
      </rPr>
      <t xml:space="preserve">85%tile speed of traffic </t>
    </r>
  </si>
  <si>
    <t>TEST RUN*</t>
  </si>
  <si>
    <t>*Completed by ODOT for verification of calculated speed</t>
  </si>
  <si>
    <r>
      <rPr>
        <sz val="9"/>
        <rFont val="Calibri"/>
        <family val="2"/>
      </rPr>
      <t>≥</t>
    </r>
    <r>
      <rPr>
        <sz val="9"/>
        <rFont val="Calibri"/>
        <family val="2"/>
        <scheme val="minor"/>
      </rPr>
      <t>75</t>
    </r>
  </si>
  <si>
    <t>6 = 75 mph</t>
  </si>
  <si>
    <t>≥75</t>
  </si>
  <si>
    <t>&lt;3 - 2</t>
  </si>
  <si>
    <t>&lt;2 - 1</t>
  </si>
  <si>
    <t>≥73</t>
  </si>
  <si>
    <t>&lt;53</t>
  </si>
  <si>
    <t>58 - 62</t>
  </si>
  <si>
    <t>63 - 67</t>
  </si>
  <si>
    <t>68 - 72</t>
  </si>
  <si>
    <t>53 - 57</t>
  </si>
  <si>
    <t>&gt;26K</t>
  </si>
  <si>
    <t>26K - 20K</t>
  </si>
  <si>
    <t>&lt;20K - 14K</t>
  </si>
  <si>
    <t>Rev. ARC 5/14/15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</si>
</sst>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i/>
      <sz val="8"/>
      <name val="Calibri"/>
      <family val="2"/>
      <scheme val="minor"/>
    </font>
    <font>
      <b/>
      <i/>
      <sz val="10"/>
      <color indexed="10"/>
      <name val="Calibri"/>
      <family val="2"/>
      <scheme val="minor"/>
    </font>
    <font>
      <b/>
      <sz val="20"/>
      <name val="Cambria"/>
      <family val="1"/>
      <scheme val="major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b/>
      <sz val="9"/>
      <name val="Cambria"/>
      <family val="1"/>
      <scheme val="major"/>
    </font>
    <font>
      <sz val="7.9"/>
      <name val="Verdana"/>
      <family val="2"/>
    </font>
    <font>
      <b/>
      <sz val="14"/>
      <name val="Cambria"/>
      <family val="1"/>
      <scheme val="major"/>
    </font>
    <font>
      <u/>
      <sz val="10"/>
      <color theme="10"/>
      <name val="Arial"/>
      <family val="2"/>
    </font>
    <font>
      <b/>
      <sz val="9"/>
      <color rgb="FF0000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47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 applyBorder="0"/>
    <xf numFmtId="0" fontId="16" fillId="0" borderId="0" applyNumberFormat="0" applyFill="0" applyBorder="0" applyAlignment="0" applyProtection="0"/>
  </cellStyleXfs>
  <cellXfs count="143">
    <xf numFmtId="0" fontId="0" fillId="0" borderId="0" xfId="0"/>
    <xf numFmtId="0" fontId="6" fillId="3" borderId="3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right" vertical="center"/>
    </xf>
    <xf numFmtId="0" fontId="12" fillId="2" borderId="0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right" vertical="center"/>
    </xf>
    <xf numFmtId="0" fontId="5" fillId="2" borderId="18" xfId="0" applyFont="1" applyFill="1" applyBorder="1" applyAlignment="1" applyProtection="1">
      <alignment horizontal="right" vertical="center"/>
    </xf>
    <xf numFmtId="0" fontId="5" fillId="2" borderId="6" xfId="0" applyFont="1" applyFill="1" applyBorder="1" applyAlignment="1" applyProtection="1">
      <alignment horizontal="right" vertical="center"/>
    </xf>
    <xf numFmtId="2" fontId="6" fillId="2" borderId="6" xfId="0" applyNumberFormat="1" applyFont="1" applyFill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horizontal="left" vertical="center"/>
    </xf>
    <xf numFmtId="0" fontId="5" fillId="2" borderId="12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11" fillId="2" borderId="5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vertical="center"/>
    </xf>
    <xf numFmtId="0" fontId="6" fillId="2" borderId="13" xfId="0" applyFont="1" applyFill="1" applyBorder="1" applyAlignment="1" applyProtection="1">
      <alignment vertical="center"/>
    </xf>
    <xf numFmtId="0" fontId="6" fillId="2" borderId="12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horizontal="left" vertical="center"/>
    </xf>
    <xf numFmtId="2" fontId="6" fillId="2" borderId="6" xfId="0" applyNumberFormat="1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vertical="center"/>
    </xf>
    <xf numFmtId="49" fontId="6" fillId="2" borderId="0" xfId="0" applyNumberFormat="1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vertical="center"/>
    </xf>
    <xf numFmtId="0" fontId="6" fillId="2" borderId="5" xfId="0" applyFont="1" applyFill="1" applyBorder="1" applyAlignment="1" applyProtection="1">
      <alignment vertical="center"/>
    </xf>
    <xf numFmtId="0" fontId="6" fillId="2" borderId="5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5" fillId="2" borderId="5" xfId="0" applyFont="1" applyFill="1" applyBorder="1" applyAlignment="1" applyProtection="1">
      <alignment vertical="center"/>
    </xf>
    <xf numFmtId="0" fontId="5" fillId="5" borderId="3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vertical="center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17" xfId="0" applyFont="1" applyFill="1" applyBorder="1" applyAlignment="1" applyProtection="1">
      <alignment horizontal="left" vertical="center"/>
      <protection locked="0"/>
    </xf>
    <xf numFmtId="0" fontId="3" fillId="2" borderId="27" xfId="0" applyFont="1" applyFill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 applyProtection="1">
      <alignment horizontal="left" vertical="center"/>
      <protection locked="0"/>
    </xf>
    <xf numFmtId="0" fontId="3" fillId="2" borderId="29" xfId="0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right" vertical="center" wrapText="1"/>
    </xf>
    <xf numFmtId="0" fontId="6" fillId="2" borderId="0" xfId="0" applyFont="1" applyFill="1" applyBorder="1" applyAlignment="1" applyProtection="1">
      <alignment horizontal="center" vertical="center"/>
    </xf>
    <xf numFmtId="0" fontId="5" fillId="6" borderId="15" xfId="0" applyFont="1" applyFill="1" applyBorder="1" applyAlignment="1" applyProtection="1">
      <alignment horizontal="center" vertical="center"/>
      <protection locked="0"/>
    </xf>
    <xf numFmtId="0" fontId="5" fillId="6" borderId="14" xfId="0" applyFont="1" applyFill="1" applyBorder="1" applyAlignment="1" applyProtection="1">
      <alignment horizontal="center" vertical="center"/>
      <protection locked="0"/>
    </xf>
    <xf numFmtId="0" fontId="5" fillId="6" borderId="20" xfId="0" applyFont="1" applyFill="1" applyBorder="1" applyAlignment="1" applyProtection="1">
      <alignment horizontal="center" vertical="center"/>
      <protection locked="0"/>
    </xf>
    <xf numFmtId="0" fontId="5" fillId="6" borderId="11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</xf>
    <xf numFmtId="49" fontId="6" fillId="8" borderId="3" xfId="0" applyNumberFormat="1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left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</xf>
    <xf numFmtId="49" fontId="6" fillId="2" borderId="3" xfId="0" applyNumberFormat="1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right" vertical="center" wrapText="1"/>
    </xf>
    <xf numFmtId="0" fontId="5" fillId="2" borderId="18" xfId="0" applyFont="1" applyFill="1" applyBorder="1" applyAlignment="1" applyProtection="1">
      <alignment horizontal="left" vertical="center"/>
    </xf>
    <xf numFmtId="0" fontId="5" fillId="2" borderId="6" xfId="0" applyFont="1" applyFill="1" applyBorder="1" applyAlignment="1" applyProtection="1">
      <alignment horizontal="left" vertical="center"/>
    </xf>
    <xf numFmtId="0" fontId="5" fillId="2" borderId="19" xfId="0" applyFont="1" applyFill="1" applyBorder="1" applyAlignment="1" applyProtection="1">
      <alignment horizontal="left" vertical="center"/>
    </xf>
    <xf numFmtId="0" fontId="3" fillId="2" borderId="18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19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5" fillId="5" borderId="15" xfId="0" applyFont="1" applyFill="1" applyBorder="1" applyAlignment="1" applyProtection="1">
      <alignment horizontal="center" vertical="center"/>
    </xf>
    <xf numFmtId="0" fontId="5" fillId="5" borderId="14" xfId="0" applyFont="1" applyFill="1" applyBorder="1" applyAlignment="1" applyProtection="1">
      <alignment horizontal="center" vertical="center"/>
    </xf>
    <xf numFmtId="0" fontId="5" fillId="5" borderId="20" xfId="0" applyFont="1" applyFill="1" applyBorder="1" applyAlignment="1" applyProtection="1">
      <alignment horizontal="center" vertical="center"/>
    </xf>
    <xf numFmtId="0" fontId="5" fillId="5" borderId="11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49" fontId="6" fillId="4" borderId="3" xfId="0" applyNumberFormat="1" applyFont="1" applyFill="1" applyBorder="1" applyAlignment="1" applyProtection="1">
      <alignment horizontal="center" vertical="center"/>
    </xf>
    <xf numFmtId="1" fontId="5" fillId="5" borderId="7" xfId="0" applyNumberFormat="1" applyFont="1" applyFill="1" applyBorder="1" applyAlignment="1" applyProtection="1">
      <alignment horizontal="center" vertical="center"/>
    </xf>
    <xf numFmtId="1" fontId="5" fillId="5" borderId="17" xfId="0" applyNumberFormat="1" applyFont="1" applyFill="1" applyBorder="1" applyAlignment="1" applyProtection="1">
      <alignment horizontal="center" vertical="center"/>
    </xf>
    <xf numFmtId="0" fontId="5" fillId="5" borderId="3" xfId="0" applyFont="1" applyFill="1" applyBorder="1" applyAlignment="1" applyProtection="1">
      <alignment horizontal="center" vertical="center" wrapText="1"/>
    </xf>
    <xf numFmtId="1" fontId="5" fillId="5" borderId="3" xfId="0" applyNumberFormat="1" applyFont="1" applyFill="1" applyBorder="1" applyAlignment="1" applyProtection="1">
      <alignment horizontal="center" vertical="center" wrapText="1"/>
    </xf>
    <xf numFmtId="1" fontId="5" fillId="5" borderId="16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right" vertical="center"/>
    </xf>
    <xf numFmtId="0" fontId="8" fillId="2" borderId="3" xfId="0" applyFont="1" applyFill="1" applyBorder="1" applyAlignment="1" applyProtection="1">
      <alignment horizontal="center" vertical="center"/>
    </xf>
    <xf numFmtId="1" fontId="6" fillId="3" borderId="3" xfId="0" applyNumberFormat="1" applyFont="1" applyFill="1" applyBorder="1" applyAlignment="1" applyProtection="1">
      <alignment horizontal="center" vertical="center"/>
      <protection locked="0"/>
    </xf>
    <xf numFmtId="1" fontId="6" fillId="3" borderId="16" xfId="0" applyNumberFormat="1" applyFont="1" applyFill="1" applyBorder="1" applyAlignment="1" applyProtection="1">
      <alignment horizontal="center" vertical="center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right" vertical="center" wrapText="1"/>
    </xf>
    <xf numFmtId="0" fontId="5" fillId="2" borderId="8" xfId="0" applyFont="1" applyFill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right" vertical="center" wrapText="1"/>
    </xf>
    <xf numFmtId="0" fontId="5" fillId="2" borderId="16" xfId="0" applyFont="1" applyFill="1" applyBorder="1" applyAlignment="1" applyProtection="1">
      <alignment horizontal="center" vertical="center"/>
    </xf>
    <xf numFmtId="1" fontId="6" fillId="2" borderId="3" xfId="0" applyNumberFormat="1" applyFont="1" applyFill="1" applyBorder="1" applyAlignment="1" applyProtection="1">
      <alignment horizontal="center" vertical="center"/>
    </xf>
    <xf numFmtId="0" fontId="10" fillId="2" borderId="24" xfId="0" applyFont="1" applyFill="1" applyBorder="1" applyAlignment="1" applyProtection="1">
      <alignment horizontal="center" vertical="center"/>
    </xf>
    <xf numFmtId="0" fontId="10" fillId="2" borderId="25" xfId="0" applyFont="1" applyFill="1" applyBorder="1" applyAlignment="1" applyProtection="1">
      <alignment horizontal="center" vertical="center"/>
    </xf>
    <xf numFmtId="0" fontId="10" fillId="2" borderId="26" xfId="0" applyFont="1" applyFill="1" applyBorder="1" applyAlignment="1" applyProtection="1">
      <alignment horizontal="center" vertical="center"/>
    </xf>
    <xf numFmtId="0" fontId="15" fillId="2" borderId="4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0" fontId="15" fillId="2" borderId="5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9" fillId="3" borderId="18" xfId="0" applyFont="1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right" vertical="center" wrapText="1"/>
    </xf>
    <xf numFmtId="0" fontId="5" fillId="2" borderId="6" xfId="0" applyFont="1" applyFill="1" applyBorder="1" applyAlignment="1" applyProtection="1">
      <alignment horizontal="right" vertical="center" wrapText="1"/>
    </xf>
    <xf numFmtId="0" fontId="5" fillId="2" borderId="11" xfId="0" applyFont="1" applyFill="1" applyBorder="1" applyAlignment="1" applyProtection="1">
      <alignment horizontal="right" vertical="center" wrapText="1"/>
    </xf>
    <xf numFmtId="0" fontId="5" fillId="2" borderId="2" xfId="0" applyFont="1" applyFill="1" applyBorder="1" applyAlignment="1" applyProtection="1">
      <alignment horizontal="right" vertical="center"/>
    </xf>
    <xf numFmtId="2" fontId="6" fillId="5" borderId="3" xfId="0" applyNumberFormat="1" applyFont="1" applyFill="1" applyBorder="1" applyAlignment="1" applyProtection="1">
      <alignment horizontal="center" vertical="center"/>
    </xf>
    <xf numFmtId="2" fontId="6" fillId="5" borderId="16" xfId="0" applyNumberFormat="1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right" vertical="center"/>
    </xf>
    <xf numFmtId="0" fontId="5" fillId="2" borderId="8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right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5" fillId="7" borderId="7" xfId="0" applyFont="1" applyFill="1" applyBorder="1" applyAlignment="1" applyProtection="1">
      <alignment horizontal="right" vertical="center"/>
    </xf>
    <xf numFmtId="0" fontId="5" fillId="7" borderId="8" xfId="0" applyFont="1" applyFill="1" applyBorder="1" applyAlignment="1" applyProtection="1">
      <alignment horizontal="right" vertical="center"/>
    </xf>
    <xf numFmtId="0" fontId="5" fillId="7" borderId="1" xfId="0" applyFont="1" applyFill="1" applyBorder="1" applyAlignment="1" applyProtection="1">
      <alignment horizontal="right" vertical="center"/>
    </xf>
    <xf numFmtId="0" fontId="5" fillId="2" borderId="7" xfId="0" applyFont="1" applyFill="1" applyBorder="1" applyAlignment="1" applyProtection="1">
      <alignment horizontal="right" vertical="center"/>
    </xf>
    <xf numFmtId="0" fontId="17" fillId="2" borderId="7" xfId="1" applyFont="1" applyFill="1" applyBorder="1" applyAlignment="1" applyProtection="1">
      <alignment horizontal="right" vertical="center"/>
      <protection locked="0"/>
    </xf>
    <xf numFmtId="0" fontId="17" fillId="2" borderId="8" xfId="1" applyFont="1" applyFill="1" applyBorder="1" applyAlignment="1" applyProtection="1">
      <alignment horizontal="right" vertical="center"/>
      <protection locked="0"/>
    </xf>
    <xf numFmtId="0" fontId="17" fillId="2" borderId="1" xfId="1" applyFont="1" applyFill="1" applyBorder="1" applyAlignment="1" applyProtection="1">
      <alignment horizontal="right" vertical="center"/>
      <protection locked="0"/>
    </xf>
    <xf numFmtId="0" fontId="6" fillId="3" borderId="7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right" vertical="center" indent="1"/>
    </xf>
    <xf numFmtId="0" fontId="2" fillId="2" borderId="19" xfId="0" applyFont="1" applyFill="1" applyBorder="1" applyAlignment="1" applyProtection="1">
      <alignment horizontal="right" vertical="center" inden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CC"/>
      <color rgb="FF0000FF"/>
      <color rgb="FFFFFFFF"/>
      <color rgb="FF99FF99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229905</xdr:colOff>
      <xdr:row>0</xdr:row>
      <xdr:rowOff>123155</xdr:rowOff>
    </xdr:from>
    <xdr:to>
      <xdr:col>22</xdr:col>
      <xdr:colOff>247682</xdr:colOff>
      <xdr:row>2</xdr:row>
      <xdr:rowOff>9078</xdr:rowOff>
    </xdr:to>
    <xdr:pic>
      <xdr:nvPicPr>
        <xdr:cNvPr id="1068" name="Picture 20" descr="odotsl_g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58040" y="123155"/>
          <a:ext cx="450065" cy="457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200025</xdr:colOff>
      <xdr:row>0</xdr:row>
      <xdr:rowOff>126310</xdr:rowOff>
    </xdr:from>
    <xdr:to>
      <xdr:col>2</xdr:col>
      <xdr:colOff>220732</xdr:colOff>
      <xdr:row>2</xdr:row>
      <xdr:rowOff>7455</xdr:rowOff>
    </xdr:to>
    <xdr:pic>
      <xdr:nvPicPr>
        <xdr:cNvPr id="1069" name="Picture 21" descr="odotsl_g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126310"/>
          <a:ext cx="426555" cy="4526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ot.state.oh.us/archived/TechServ/traffic/Pages/Traffic-Survey-Reports-and-Map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J32"/>
  <sheetViews>
    <sheetView tabSelected="1" zoomScale="130" zoomScaleNormal="130" zoomScaleSheetLayoutView="115" zoomScalePageLayoutView="115" workbookViewId="0">
      <selection activeCell="H19" sqref="H19:I19"/>
    </sheetView>
  </sheetViews>
  <sheetFormatPr defaultColWidth="9.1796875" defaultRowHeight="13.45" x14ac:dyDescent="0.25"/>
  <cols>
    <col min="1" max="1" width="0.26953125" style="20" customWidth="1"/>
    <col min="2" max="21" width="6.1796875" style="20" customWidth="1"/>
    <col min="22" max="22" width="6.453125" style="20" customWidth="1"/>
    <col min="23" max="23" width="6.453125" style="21" customWidth="1"/>
    <col min="24" max="27" width="6.453125" style="21" hidden="1" customWidth="1"/>
    <col min="28" max="63" width="9.1796875" style="20" hidden="1" customWidth="1"/>
    <col min="64" max="72" width="0" style="20" hidden="1" customWidth="1"/>
    <col min="73" max="16384" width="9.1796875" style="20"/>
  </cols>
  <sheetData>
    <row r="1" spans="2:88" s="15" customFormat="1" ht="27" customHeight="1" thickTop="1" x14ac:dyDescent="0.25">
      <c r="B1" s="105" t="s">
        <v>0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7"/>
      <c r="X1" s="16"/>
      <c r="Y1" s="16"/>
      <c r="Z1" s="16"/>
      <c r="AA1" s="16"/>
    </row>
    <row r="2" spans="2:88" s="15" customFormat="1" ht="17.75" x14ac:dyDescent="0.25">
      <c r="B2" s="108" t="s">
        <v>54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10"/>
      <c r="X2" s="17" t="s">
        <v>27</v>
      </c>
      <c r="Z2" s="16"/>
      <c r="AA2" s="16"/>
      <c r="AB2" s="16"/>
    </row>
    <row r="3" spans="2:88" s="15" customFormat="1" ht="13.7" customHeight="1" x14ac:dyDescent="0.25">
      <c r="B3" s="111" t="s">
        <v>56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3"/>
      <c r="X3" s="18"/>
      <c r="Z3" s="16"/>
      <c r="AA3" s="16"/>
      <c r="AB3" s="16"/>
    </row>
    <row r="4" spans="2:88" s="15" customFormat="1" ht="11.3" customHeight="1" x14ac:dyDescent="0.2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R4" s="4"/>
      <c r="S4" s="4"/>
      <c r="T4" s="4"/>
      <c r="W4" s="19"/>
      <c r="X4" s="17" t="s">
        <v>28</v>
      </c>
      <c r="Z4" s="16"/>
      <c r="AA4" s="16"/>
      <c r="AB4" s="16"/>
    </row>
    <row r="5" spans="2:88" ht="13.7" customHeight="1" x14ac:dyDescent="0.25">
      <c r="B5" s="115" t="s">
        <v>11</v>
      </c>
      <c r="C5" s="116"/>
      <c r="D5" s="116"/>
      <c r="E5" s="116"/>
      <c r="F5" s="116"/>
      <c r="I5" s="141" t="s">
        <v>74</v>
      </c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2"/>
      <c r="AB5" s="21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</row>
    <row r="6" spans="2:88" ht="14.25" customHeight="1" x14ac:dyDescent="0.25">
      <c r="B6" s="123" t="s">
        <v>17</v>
      </c>
      <c r="C6" s="124"/>
      <c r="D6" s="125"/>
      <c r="E6" s="138"/>
      <c r="F6" s="139"/>
      <c r="G6" s="139"/>
      <c r="H6" s="140"/>
      <c r="I6" s="95" t="s">
        <v>2</v>
      </c>
      <c r="J6" s="95"/>
      <c r="K6" s="95"/>
      <c r="L6" s="114"/>
      <c r="M6" s="114"/>
      <c r="N6" s="114"/>
      <c r="O6" s="114"/>
      <c r="P6" s="114"/>
      <c r="Q6" s="131" t="s">
        <v>21</v>
      </c>
      <c r="R6" s="124"/>
      <c r="S6" s="124"/>
      <c r="T6" s="124"/>
      <c r="U6" s="125"/>
      <c r="V6" s="121" t="str">
        <f>IF(O9&lt;=O7,"ERROR",O9-O7)</f>
        <v>ERROR</v>
      </c>
      <c r="W6" s="122"/>
      <c r="AB6" s="21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</row>
    <row r="7" spans="2:88" ht="14.25" customHeight="1" x14ac:dyDescent="0.25">
      <c r="B7" s="120" t="s">
        <v>1</v>
      </c>
      <c r="C7" s="95"/>
      <c r="D7" s="95"/>
      <c r="E7" s="138"/>
      <c r="F7" s="139"/>
      <c r="G7" s="139"/>
      <c r="H7" s="140"/>
      <c r="I7" s="95" t="s">
        <v>18</v>
      </c>
      <c r="J7" s="95"/>
      <c r="K7" s="95"/>
      <c r="L7" s="95"/>
      <c r="M7" s="95"/>
      <c r="N7" s="95"/>
      <c r="O7" s="99"/>
      <c r="P7" s="99"/>
      <c r="Q7" s="132" t="s">
        <v>19</v>
      </c>
      <c r="R7" s="133"/>
      <c r="S7" s="133"/>
      <c r="T7" s="133"/>
      <c r="U7" s="134"/>
      <c r="V7" s="97"/>
      <c r="W7" s="98"/>
      <c r="AB7" s="21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</row>
    <row r="8" spans="2:88" ht="14.25" customHeight="1" x14ac:dyDescent="0.25">
      <c r="B8" s="117" t="s">
        <v>26</v>
      </c>
      <c r="C8" s="118"/>
      <c r="D8" s="119"/>
      <c r="E8" s="135"/>
      <c r="F8" s="136"/>
      <c r="G8" s="136"/>
      <c r="H8" s="137"/>
      <c r="I8" s="95" t="s">
        <v>3</v>
      </c>
      <c r="J8" s="95"/>
      <c r="K8" s="95"/>
      <c r="L8" s="114"/>
      <c r="M8" s="114"/>
      <c r="N8" s="114"/>
      <c r="O8" s="114"/>
      <c r="P8" s="114"/>
      <c r="Q8" s="131" t="s">
        <v>12</v>
      </c>
      <c r="R8" s="124"/>
      <c r="S8" s="124"/>
      <c r="T8" s="124"/>
      <c r="U8" s="125"/>
      <c r="V8" s="97"/>
      <c r="W8" s="98"/>
      <c r="X8" s="21">
        <v>4</v>
      </c>
      <c r="Y8" s="21">
        <v>6</v>
      </c>
      <c r="AB8" s="21"/>
    </row>
    <row r="9" spans="2:88" ht="14.25" customHeight="1" x14ac:dyDescent="0.25">
      <c r="B9" s="100" t="s">
        <v>44</v>
      </c>
      <c r="C9" s="101"/>
      <c r="D9" s="102"/>
      <c r="E9" s="135"/>
      <c r="F9" s="136"/>
      <c r="G9" s="136"/>
      <c r="H9" s="137"/>
      <c r="I9" s="95" t="s">
        <v>18</v>
      </c>
      <c r="J9" s="95"/>
      <c r="K9" s="95"/>
      <c r="L9" s="95"/>
      <c r="M9" s="95"/>
      <c r="N9" s="95"/>
      <c r="O9" s="99"/>
      <c r="P9" s="99"/>
      <c r="Q9" s="128" t="s">
        <v>20</v>
      </c>
      <c r="R9" s="129"/>
      <c r="S9" s="129"/>
      <c r="T9" s="129"/>
      <c r="U9" s="130"/>
      <c r="V9" s="97"/>
      <c r="W9" s="98"/>
      <c r="X9" s="21">
        <v>50</v>
      </c>
      <c r="Y9" s="12">
        <v>55</v>
      </c>
      <c r="Z9" s="12">
        <v>60</v>
      </c>
      <c r="AA9" s="12">
        <v>65</v>
      </c>
      <c r="AB9" s="21">
        <v>70</v>
      </c>
    </row>
    <row r="10" spans="2:88" ht="6.75" customHeight="1" x14ac:dyDescent="0.25">
      <c r="B10" s="22"/>
      <c r="V10" s="35"/>
      <c r="W10" s="23"/>
      <c r="AB10" s="21"/>
    </row>
    <row r="11" spans="2:88" ht="14.25" customHeight="1" x14ac:dyDescent="0.25">
      <c r="B11" s="22"/>
      <c r="C11" s="44" t="s">
        <v>22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42"/>
      <c r="AB11" s="21"/>
    </row>
    <row r="12" spans="2:88" s="13" customFormat="1" ht="14.25" customHeight="1" x14ac:dyDescent="0.25">
      <c r="B12" s="30"/>
      <c r="C12" s="95" t="s">
        <v>14</v>
      </c>
      <c r="D12" s="95"/>
      <c r="E12" s="95"/>
      <c r="F12" s="95"/>
      <c r="G12" s="1"/>
      <c r="H12" s="95" t="s">
        <v>15</v>
      </c>
      <c r="I12" s="95"/>
      <c r="J12" s="95"/>
      <c r="K12" s="95"/>
      <c r="L12" s="1"/>
      <c r="M12" s="95" t="s">
        <v>16</v>
      </c>
      <c r="N12" s="95"/>
      <c r="O12" s="95"/>
      <c r="P12" s="95"/>
      <c r="Q12" s="1"/>
      <c r="R12" s="95" t="s">
        <v>13</v>
      </c>
      <c r="S12" s="95"/>
      <c r="T12" s="95"/>
      <c r="U12" s="95"/>
      <c r="V12" s="1"/>
      <c r="W12" s="36"/>
      <c r="X12" s="13">
        <v>0</v>
      </c>
      <c r="Y12" s="13">
        <v>1</v>
      </c>
      <c r="Z12" s="13">
        <v>2</v>
      </c>
      <c r="AA12" s="13">
        <v>3</v>
      </c>
      <c r="AB12" s="13">
        <v>4</v>
      </c>
      <c r="AC12" s="13">
        <v>5</v>
      </c>
      <c r="AD12" s="13">
        <v>6</v>
      </c>
      <c r="AE12" s="13">
        <v>7</v>
      </c>
      <c r="AF12" s="13">
        <v>8</v>
      </c>
      <c r="AG12" s="13">
        <v>9</v>
      </c>
      <c r="AH12" s="13">
        <v>10</v>
      </c>
      <c r="AI12" s="13">
        <v>11</v>
      </c>
      <c r="AJ12" s="13">
        <v>12</v>
      </c>
      <c r="AK12" s="13">
        <v>13</v>
      </c>
      <c r="AL12" s="13">
        <v>14</v>
      </c>
      <c r="AM12" s="13">
        <v>15</v>
      </c>
      <c r="AN12" s="13">
        <v>16</v>
      </c>
      <c r="AO12" s="13">
        <v>17</v>
      </c>
      <c r="AP12" s="13">
        <v>18</v>
      </c>
      <c r="AQ12" s="13">
        <v>19</v>
      </c>
      <c r="AR12" s="13">
        <v>20</v>
      </c>
      <c r="AS12" s="13">
        <v>21</v>
      </c>
      <c r="AT12" s="13">
        <v>22</v>
      </c>
      <c r="AU12" s="13">
        <v>23</v>
      </c>
      <c r="AV12" s="13">
        <v>24</v>
      </c>
      <c r="AW12" s="13">
        <v>25</v>
      </c>
      <c r="AX12" s="13">
        <v>26</v>
      </c>
      <c r="AY12" s="13">
        <v>27</v>
      </c>
      <c r="AZ12" s="13">
        <v>28</v>
      </c>
      <c r="BA12" s="13">
        <v>29</v>
      </c>
      <c r="BB12" s="13">
        <v>30</v>
      </c>
      <c r="BC12" s="13">
        <v>31</v>
      </c>
      <c r="BD12" s="13">
        <v>32</v>
      </c>
      <c r="BE12" s="13">
        <v>33</v>
      </c>
      <c r="BF12" s="13">
        <v>34</v>
      </c>
      <c r="BG12" s="13">
        <v>35</v>
      </c>
      <c r="BH12" s="13">
        <v>36</v>
      </c>
      <c r="BI12" s="13">
        <v>37</v>
      </c>
      <c r="BJ12" s="13">
        <v>38</v>
      </c>
      <c r="BK12" s="13">
        <v>39</v>
      </c>
      <c r="BL12" s="13">
        <v>40</v>
      </c>
    </row>
    <row r="13" spans="2:88" s="13" customFormat="1" ht="14.25" customHeight="1" x14ac:dyDescent="0.25">
      <c r="B13" s="30"/>
      <c r="C13" s="96" t="s">
        <v>53</v>
      </c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5" t="s">
        <v>50</v>
      </c>
      <c r="R13" s="95"/>
      <c r="S13" s="95"/>
      <c r="T13" s="95"/>
      <c r="U13" s="95"/>
      <c r="V13" s="43">
        <f>G12*4+L12*3+Q12*2+V12*1</f>
        <v>0</v>
      </c>
      <c r="W13" s="36"/>
      <c r="X13" s="12"/>
      <c r="Y13" s="12"/>
      <c r="Z13" s="12"/>
      <c r="AA13" s="12"/>
      <c r="AB13" s="21"/>
    </row>
    <row r="14" spans="2:88" s="13" customFormat="1" ht="6.75" customHeight="1" x14ac:dyDescent="0.25">
      <c r="B14" s="5"/>
      <c r="C14" s="6"/>
      <c r="D14" s="26"/>
      <c r="E14" s="26"/>
      <c r="F14" s="26"/>
      <c r="G14" s="26"/>
      <c r="H14" s="6"/>
      <c r="I14" s="6"/>
      <c r="J14" s="6"/>
      <c r="K14" s="26"/>
      <c r="L14" s="26"/>
      <c r="M14" s="26"/>
      <c r="N14" s="6"/>
      <c r="O14" s="6"/>
      <c r="P14" s="6"/>
      <c r="Q14" s="6"/>
      <c r="R14" s="27"/>
      <c r="S14" s="7"/>
      <c r="T14" s="28"/>
      <c r="U14" s="28"/>
      <c r="V14" s="28"/>
      <c r="W14" s="37"/>
      <c r="AA14" s="12"/>
    </row>
    <row r="15" spans="2:88" s="13" customFormat="1" ht="22.7" customHeight="1" x14ac:dyDescent="0.25">
      <c r="B15" s="51" t="s">
        <v>47</v>
      </c>
      <c r="C15" s="52"/>
      <c r="D15" s="52"/>
      <c r="E15" s="52"/>
      <c r="F15" s="52"/>
      <c r="G15" s="52"/>
      <c r="H15" s="52"/>
      <c r="I15" s="53"/>
      <c r="J15" s="66">
        <v>1</v>
      </c>
      <c r="K15" s="66"/>
      <c r="L15" s="66">
        <v>2</v>
      </c>
      <c r="M15" s="66"/>
      <c r="N15" s="66">
        <v>3</v>
      </c>
      <c r="O15" s="66"/>
      <c r="P15" s="66">
        <v>4</v>
      </c>
      <c r="Q15" s="66"/>
      <c r="R15" s="66">
        <v>5</v>
      </c>
      <c r="S15" s="66"/>
      <c r="T15" s="66">
        <v>6</v>
      </c>
      <c r="U15" s="66"/>
      <c r="V15" s="66" t="s">
        <v>45</v>
      </c>
      <c r="W15" s="103"/>
      <c r="Y15" s="12"/>
      <c r="AE15" s="29"/>
    </row>
    <row r="16" spans="2:88" s="13" customFormat="1" ht="37.5" customHeight="1" x14ac:dyDescent="0.25">
      <c r="B16" s="62" t="s">
        <v>51</v>
      </c>
      <c r="C16" s="63"/>
      <c r="D16" s="63"/>
      <c r="E16" s="63"/>
      <c r="F16" s="63"/>
      <c r="G16" s="63"/>
      <c r="H16" s="64"/>
      <c r="I16" s="65"/>
      <c r="J16" s="67" t="s">
        <v>34</v>
      </c>
      <c r="K16" s="67"/>
      <c r="L16" s="67">
        <v>55</v>
      </c>
      <c r="M16" s="67"/>
      <c r="N16" s="67">
        <v>60</v>
      </c>
      <c r="O16" s="67"/>
      <c r="P16" s="67">
        <v>65</v>
      </c>
      <c r="Q16" s="67"/>
      <c r="R16" s="104">
        <v>70</v>
      </c>
      <c r="S16" s="104"/>
      <c r="T16" s="67" t="s">
        <v>60</v>
      </c>
      <c r="U16" s="67"/>
      <c r="V16" s="93" t="str">
        <f>IF(H16="","ERROR",(IF(H16=J16,$J$15,(IF(H16=L16,$L$15,(IF(H16=N16,$N$15,(IF(H16=P16,$P$15,(IF(H16=R16,$R$15,(IF(H16=T16,T15,"")))))))))))))</f>
        <v>ERROR</v>
      </c>
      <c r="W16" s="94"/>
      <c r="Y16" s="29"/>
      <c r="Z16" s="29" t="s">
        <v>55</v>
      </c>
      <c r="AA16" s="34">
        <v>55</v>
      </c>
      <c r="AB16" s="34">
        <v>60</v>
      </c>
      <c r="AC16" s="34">
        <v>65</v>
      </c>
      <c r="AD16" s="34">
        <v>70</v>
      </c>
      <c r="AE16" s="29" t="s">
        <v>62</v>
      </c>
    </row>
    <row r="17" spans="2:53" s="13" customFormat="1" ht="37.5" customHeight="1" x14ac:dyDescent="0.25">
      <c r="B17" s="62" t="s">
        <v>52</v>
      </c>
      <c r="C17" s="63"/>
      <c r="D17" s="63"/>
      <c r="E17" s="63"/>
      <c r="F17" s="63"/>
      <c r="G17" s="63"/>
      <c r="H17" s="92" t="str">
        <f>IF(OR(G12="",L12="",Q12="",V12="",V6="ERROR"),"ERROR",ROUNDDOWN(V13/V6,1))</f>
        <v>ERROR</v>
      </c>
      <c r="I17" s="92"/>
      <c r="J17" s="67" t="s">
        <v>4</v>
      </c>
      <c r="K17" s="67"/>
      <c r="L17" s="67" t="s">
        <v>6</v>
      </c>
      <c r="M17" s="67"/>
      <c r="N17" s="67" t="s">
        <v>25</v>
      </c>
      <c r="O17" s="67"/>
      <c r="P17" s="67" t="s">
        <v>63</v>
      </c>
      <c r="Q17" s="67"/>
      <c r="R17" s="67" t="s">
        <v>64</v>
      </c>
      <c r="S17" s="67"/>
      <c r="T17" s="67" t="s">
        <v>5</v>
      </c>
      <c r="U17" s="67"/>
      <c r="V17" s="93" t="str">
        <f>IF(H17="ERROR","ERROR",(IF(H17&gt;7,$J$15,(IF(H17&gt;=5,$L$15,(IF(H17&gt;=3,$N$15,(IF(H17&gt;=2,$P$15,(IF(H17&gt;=1,$R$15,(IF(H17&lt;1,T15,"")))))))))))))</f>
        <v>ERROR</v>
      </c>
      <c r="W17" s="94"/>
      <c r="Y17" s="12"/>
      <c r="Z17" s="12"/>
      <c r="AA17" s="12"/>
      <c r="AB17" s="12"/>
      <c r="AC17" s="12"/>
      <c r="AD17" s="29"/>
    </row>
    <row r="18" spans="2:53" s="13" customFormat="1" ht="37.5" customHeight="1" x14ac:dyDescent="0.25">
      <c r="B18" s="62" t="s">
        <v>48</v>
      </c>
      <c r="C18" s="63"/>
      <c r="D18" s="63"/>
      <c r="E18" s="63"/>
      <c r="F18" s="63"/>
      <c r="G18" s="63"/>
      <c r="H18" s="92" t="str">
        <f>IF(OR(V7="",V8=""),"ERROR",ROUNDDOWN(V7/V8,0))</f>
        <v>ERROR</v>
      </c>
      <c r="I18" s="92"/>
      <c r="J18" s="67" t="s">
        <v>71</v>
      </c>
      <c r="K18" s="67"/>
      <c r="L18" s="67" t="s">
        <v>72</v>
      </c>
      <c r="M18" s="67"/>
      <c r="N18" s="67" t="s">
        <v>73</v>
      </c>
      <c r="O18" s="67"/>
      <c r="P18" s="67" t="s">
        <v>23</v>
      </c>
      <c r="Q18" s="67"/>
      <c r="R18" s="67" t="s">
        <v>24</v>
      </c>
      <c r="S18" s="67"/>
      <c r="T18" s="67" t="s">
        <v>9</v>
      </c>
      <c r="U18" s="67"/>
      <c r="V18" s="93" t="str">
        <f>IF(H18="ERROR","ERROR",(IF(H18&gt;26000,$J$15,(IF(H18&gt;=20000,$L$15,(IF(H18&gt;=14000,$N$15,(IF(H18&gt;=8000,$P$15,(IF(H18&gt;=4000,$R$15,(IF(H18&lt;4000,$T$15,"")))))))))))))</f>
        <v>ERROR</v>
      </c>
      <c r="W18" s="94"/>
      <c r="Y18" s="61" t="s">
        <v>29</v>
      </c>
      <c r="Z18" s="61"/>
      <c r="AA18" s="61" t="s">
        <v>30</v>
      </c>
      <c r="AB18" s="61"/>
      <c r="AC18" s="61" t="s">
        <v>31</v>
      </c>
      <c r="AD18" s="61"/>
      <c r="AE18" s="61" t="s">
        <v>32</v>
      </c>
      <c r="AF18" s="61"/>
      <c r="AG18" s="61" t="s">
        <v>33</v>
      </c>
      <c r="AH18" s="61"/>
      <c r="AI18" s="89" t="s">
        <v>7</v>
      </c>
      <c r="AJ18" s="89"/>
      <c r="AK18" s="89" t="s">
        <v>8</v>
      </c>
      <c r="AL18" s="89"/>
      <c r="AM18" s="89" t="s">
        <v>23</v>
      </c>
      <c r="AN18" s="89"/>
      <c r="AO18" s="89" t="s">
        <v>24</v>
      </c>
      <c r="AP18" s="89"/>
      <c r="AQ18" s="89" t="s">
        <v>9</v>
      </c>
      <c r="AR18" s="89"/>
      <c r="BA18" s="14"/>
    </row>
    <row r="19" spans="2:53" s="13" customFormat="1" ht="37.5" customHeight="1" x14ac:dyDescent="0.25">
      <c r="B19" s="62" t="s">
        <v>57</v>
      </c>
      <c r="C19" s="63"/>
      <c r="D19" s="63"/>
      <c r="E19" s="63"/>
      <c r="F19" s="63"/>
      <c r="G19" s="63"/>
      <c r="H19" s="65"/>
      <c r="I19" s="65"/>
      <c r="J19" s="67" t="s">
        <v>66</v>
      </c>
      <c r="K19" s="67"/>
      <c r="L19" s="67" t="s">
        <v>70</v>
      </c>
      <c r="M19" s="67"/>
      <c r="N19" s="67" t="s">
        <v>67</v>
      </c>
      <c r="O19" s="67"/>
      <c r="P19" s="67" t="s">
        <v>68</v>
      </c>
      <c r="Q19" s="67"/>
      <c r="R19" s="67" t="s">
        <v>69</v>
      </c>
      <c r="S19" s="67"/>
      <c r="T19" s="67" t="s">
        <v>65</v>
      </c>
      <c r="U19" s="67"/>
      <c r="V19" s="93" t="str">
        <f>IF(H19="","ERROR",(IF(H19&lt;53,$J$15,(IF(H19&lt;57,$L$15,(IF(H19&lt;63,$N$15,(IF(H19&lt;67,$P$15,(IF(H19&lt;73,$R$15,(IF(H19&gt;=73,T15,"")))))))))))))</f>
        <v>ERROR</v>
      </c>
      <c r="W19" s="94"/>
      <c r="Y19" s="12">
        <v>50</v>
      </c>
      <c r="Z19" s="12">
        <v>51</v>
      </c>
      <c r="AA19" s="12">
        <v>52</v>
      </c>
      <c r="AB19" s="12">
        <v>53</v>
      </c>
      <c r="AC19" s="12">
        <v>54</v>
      </c>
      <c r="AD19" s="12">
        <v>55</v>
      </c>
      <c r="AE19" s="12">
        <v>56</v>
      </c>
      <c r="AF19" s="12">
        <v>57</v>
      </c>
      <c r="AG19" s="12">
        <v>58</v>
      </c>
      <c r="AH19" s="12">
        <v>59</v>
      </c>
      <c r="AI19" s="12">
        <v>60</v>
      </c>
      <c r="AJ19" s="12">
        <v>61</v>
      </c>
      <c r="AK19" s="12">
        <v>62</v>
      </c>
      <c r="AL19" s="12">
        <v>63</v>
      </c>
      <c r="AM19" s="12">
        <v>64</v>
      </c>
      <c r="AN19" s="12">
        <v>65</v>
      </c>
      <c r="AO19" s="12">
        <v>66</v>
      </c>
      <c r="AP19" s="12">
        <v>67</v>
      </c>
      <c r="AQ19" s="12">
        <v>68</v>
      </c>
      <c r="AR19" s="12">
        <v>69</v>
      </c>
      <c r="AS19" s="12">
        <v>70</v>
      </c>
      <c r="AT19" s="12">
        <v>71</v>
      </c>
      <c r="AU19" s="12">
        <v>72</v>
      </c>
      <c r="AV19" s="12">
        <v>73</v>
      </c>
      <c r="AW19" s="12">
        <v>74</v>
      </c>
      <c r="AX19" s="12">
        <v>75</v>
      </c>
    </row>
    <row r="20" spans="2:53" s="13" customFormat="1" ht="22.7" customHeight="1" x14ac:dyDescent="0.25">
      <c r="B20" s="24"/>
      <c r="C20" s="25"/>
      <c r="D20" s="25"/>
      <c r="E20" s="25"/>
      <c r="F20" s="25"/>
      <c r="G20" s="25"/>
      <c r="H20" s="25"/>
      <c r="I20" s="25"/>
      <c r="J20" s="8"/>
      <c r="K20" s="8" t="s">
        <v>49</v>
      </c>
      <c r="L20" s="8"/>
      <c r="M20" s="25"/>
      <c r="N20" s="9"/>
      <c r="O20" s="25"/>
      <c r="R20" s="68" t="s">
        <v>46</v>
      </c>
      <c r="S20" s="68"/>
      <c r="T20" s="68"/>
      <c r="U20" s="10" t="s">
        <v>35</v>
      </c>
      <c r="V20" s="90" t="str">
        <f>IF(OR(V16="ERROR",V17="ERROR",V18="ERROR",V19="ERROR"),"ERROR",SUM(V16:W19))</f>
        <v>ERROR</v>
      </c>
      <c r="W20" s="91"/>
      <c r="X20" s="12"/>
      <c r="Y20" s="12"/>
      <c r="Z20" s="12"/>
      <c r="AA20" s="12"/>
    </row>
    <row r="21" spans="2:53" s="13" customFormat="1" ht="15.05" customHeight="1" x14ac:dyDescent="0.25">
      <c r="B21" s="30"/>
      <c r="J21" s="32"/>
      <c r="K21" s="32"/>
      <c r="L21" s="32"/>
      <c r="N21" s="11"/>
      <c r="P21" s="40"/>
      <c r="Q21" s="40"/>
      <c r="R21" s="40"/>
      <c r="S21" s="39"/>
      <c r="T21" s="39"/>
      <c r="U21" s="39"/>
      <c r="W21" s="37"/>
      <c r="X21" s="31"/>
      <c r="Y21" s="31"/>
      <c r="Z21" s="31"/>
      <c r="AA21" s="31"/>
    </row>
    <row r="22" spans="2:53" s="13" customFormat="1" ht="15.05" customHeight="1" x14ac:dyDescent="0.25">
      <c r="B22" s="30"/>
      <c r="C22" s="54" t="s">
        <v>41</v>
      </c>
      <c r="D22" s="54"/>
      <c r="E22" s="54"/>
      <c r="F22" s="55" t="s">
        <v>35</v>
      </c>
      <c r="G22" s="127" t="s">
        <v>46</v>
      </c>
      <c r="H22" s="127"/>
      <c r="I22" s="87" t="s">
        <v>35</v>
      </c>
      <c r="J22" s="83" t="str">
        <f>IF(V20="ERROR","ERROR",MROUND(V20/4,1))</f>
        <v>ERROR</v>
      </c>
      <c r="K22" s="84"/>
      <c r="L22" s="76" t="s">
        <v>35</v>
      </c>
      <c r="M22" s="83" t="str">
        <f>IF(J22=1,50,(IF(J22=2,55,(IF(J22=3,60,(IF(J22=4,65,(IF(J22=5,70,(IF(J22=6,75,"ERROR")))))))))))</f>
        <v>ERROR</v>
      </c>
      <c r="N22" s="84"/>
      <c r="O22" s="88" t="s">
        <v>10</v>
      </c>
      <c r="Q22" s="54" t="s">
        <v>58</v>
      </c>
      <c r="R22" s="54"/>
      <c r="S22" s="54"/>
      <c r="T22" s="55" t="s">
        <v>35</v>
      </c>
      <c r="U22" s="77" t="str">
        <f>IF(R22=1,50,(IF(R22=2,55,(IF(R22=3,60,(IF(R22=4,65,(IF(R22=5,70,"")))))))))</f>
        <v/>
      </c>
      <c r="V22" s="78"/>
      <c r="W22" s="60" t="s">
        <v>10</v>
      </c>
      <c r="X22" s="12"/>
      <c r="Y22" s="12"/>
      <c r="Z22" s="12"/>
      <c r="AA22" s="12"/>
    </row>
    <row r="23" spans="2:53" s="13" customFormat="1" ht="15.05" customHeight="1" x14ac:dyDescent="0.25">
      <c r="B23" s="30"/>
      <c r="C23" s="54"/>
      <c r="D23" s="54"/>
      <c r="E23" s="54"/>
      <c r="F23" s="55"/>
      <c r="G23" s="126">
        <v>4</v>
      </c>
      <c r="H23" s="126"/>
      <c r="I23" s="87"/>
      <c r="J23" s="85"/>
      <c r="K23" s="86"/>
      <c r="L23" s="76"/>
      <c r="M23" s="85"/>
      <c r="N23" s="86"/>
      <c r="O23" s="88"/>
      <c r="Q23" s="54"/>
      <c r="R23" s="54"/>
      <c r="S23" s="54"/>
      <c r="T23" s="55"/>
      <c r="U23" s="79"/>
      <c r="V23" s="80"/>
      <c r="W23" s="60"/>
      <c r="AB23" s="33"/>
      <c r="AC23" s="33"/>
      <c r="AD23" s="33"/>
      <c r="AE23" s="33"/>
    </row>
    <row r="24" spans="2:53" s="13" customFormat="1" ht="15.05" customHeight="1" x14ac:dyDescent="0.25">
      <c r="B24" s="30"/>
      <c r="D24" s="75" t="s">
        <v>36</v>
      </c>
      <c r="E24" s="75"/>
      <c r="F24" s="75" t="s">
        <v>37</v>
      </c>
      <c r="G24" s="75"/>
      <c r="H24" s="75" t="s">
        <v>38</v>
      </c>
      <c r="I24" s="75"/>
      <c r="J24" s="75" t="s">
        <v>39</v>
      </c>
      <c r="K24" s="75"/>
      <c r="L24" s="75" t="s">
        <v>40</v>
      </c>
      <c r="M24" s="75"/>
      <c r="N24" s="75" t="s">
        <v>61</v>
      </c>
      <c r="O24" s="75"/>
      <c r="R24" s="81" t="s">
        <v>59</v>
      </c>
      <c r="S24" s="81"/>
      <c r="T24" s="81"/>
      <c r="U24" s="81"/>
      <c r="V24" s="81"/>
      <c r="W24" s="82"/>
      <c r="X24" s="12">
        <v>50</v>
      </c>
      <c r="Y24" s="12">
        <v>55</v>
      </c>
      <c r="Z24" s="12">
        <v>60</v>
      </c>
      <c r="AA24" s="12">
        <v>65</v>
      </c>
      <c r="AB24" s="12">
        <v>70</v>
      </c>
      <c r="AC24" s="33"/>
      <c r="AD24" s="33"/>
      <c r="AE24" s="33"/>
      <c r="AF24" s="33"/>
    </row>
    <row r="25" spans="2:53" s="13" customFormat="1" ht="15.05" customHeight="1" x14ac:dyDescent="0.25">
      <c r="B25" s="30"/>
      <c r="D25" s="38"/>
      <c r="E25" s="38"/>
      <c r="F25" s="38"/>
      <c r="G25" s="38"/>
      <c r="H25" s="38"/>
      <c r="I25" s="38"/>
      <c r="J25" s="38"/>
      <c r="K25" s="38"/>
      <c r="L25" s="38"/>
      <c r="M25" s="38"/>
      <c r="O25" s="11"/>
      <c r="Q25" s="41"/>
      <c r="R25" s="41"/>
      <c r="S25" s="41"/>
      <c r="T25" s="41"/>
      <c r="U25" s="41"/>
      <c r="V25" s="41"/>
      <c r="W25" s="37"/>
      <c r="X25" s="31"/>
      <c r="Y25" s="31"/>
      <c r="Z25" s="31"/>
      <c r="AA25" s="31"/>
      <c r="AB25" s="31"/>
      <c r="AC25" s="31"/>
      <c r="AD25" s="31"/>
      <c r="AE25" s="31"/>
    </row>
    <row r="26" spans="2:53" s="13" customFormat="1" ht="15.05" customHeight="1" x14ac:dyDescent="0.25">
      <c r="B26" s="30"/>
      <c r="P26" s="54" t="s">
        <v>42</v>
      </c>
      <c r="Q26" s="54"/>
      <c r="R26" s="54"/>
      <c r="S26" s="54"/>
      <c r="T26" s="55" t="s">
        <v>35</v>
      </c>
      <c r="U26" s="56"/>
      <c r="V26" s="57"/>
      <c r="W26" s="60" t="s">
        <v>10</v>
      </c>
      <c r="X26" s="12"/>
    </row>
    <row r="27" spans="2:53" s="13" customFormat="1" ht="15.05" customHeight="1" x14ac:dyDescent="0.25">
      <c r="B27" s="30"/>
      <c r="P27" s="54"/>
      <c r="Q27" s="54"/>
      <c r="R27" s="54"/>
      <c r="S27" s="54"/>
      <c r="T27" s="55"/>
      <c r="U27" s="58"/>
      <c r="V27" s="59"/>
      <c r="W27" s="60"/>
      <c r="X27" s="12"/>
      <c r="Y27" s="12"/>
      <c r="Z27" s="12"/>
      <c r="AA27" s="12"/>
    </row>
    <row r="28" spans="2:53" s="13" customFormat="1" ht="15.05" customHeight="1" x14ac:dyDescent="0.25">
      <c r="B28" s="69" t="s">
        <v>43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1"/>
      <c r="X28" s="12"/>
      <c r="Y28" s="12"/>
      <c r="Z28" s="12"/>
      <c r="AA28" s="12"/>
    </row>
    <row r="29" spans="2:53" s="13" customFormat="1" ht="15.05" customHeight="1" x14ac:dyDescent="0.25">
      <c r="B29" s="72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4"/>
      <c r="X29" s="12"/>
      <c r="Y29" s="12"/>
      <c r="Z29" s="12"/>
      <c r="AA29" s="12"/>
    </row>
    <row r="30" spans="2:53" s="13" customFormat="1" ht="15.05" customHeight="1" x14ac:dyDescent="0.25"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7"/>
      <c r="X30" s="12"/>
      <c r="Y30" s="12"/>
      <c r="Z30" s="12"/>
      <c r="AA30" s="12"/>
    </row>
    <row r="31" spans="2:53" ht="15.05" customHeight="1" thickBot="1" x14ac:dyDescent="0.3">
      <c r="B31" s="48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0"/>
    </row>
    <row r="32" spans="2:53" ht="14" thickTop="1" x14ac:dyDescent="0.25"/>
  </sheetData>
  <sheetProtection sheet="1" objects="1" scenarios="1" selectLockedCells="1"/>
  <dataConsolidate/>
  <mergeCells count="119">
    <mergeCell ref="Q7:U7"/>
    <mergeCell ref="Q6:U6"/>
    <mergeCell ref="E9:H9"/>
    <mergeCell ref="E8:H8"/>
    <mergeCell ref="E7:H7"/>
    <mergeCell ref="E6:H6"/>
    <mergeCell ref="I5:W5"/>
    <mergeCell ref="T17:U17"/>
    <mergeCell ref="T18:U18"/>
    <mergeCell ref="T19:U19"/>
    <mergeCell ref="N24:O24"/>
    <mergeCell ref="B1:W1"/>
    <mergeCell ref="B2:W2"/>
    <mergeCell ref="B3:W3"/>
    <mergeCell ref="L6:P6"/>
    <mergeCell ref="I7:N7"/>
    <mergeCell ref="B5:F5"/>
    <mergeCell ref="B8:D8"/>
    <mergeCell ref="B7:D7"/>
    <mergeCell ref="V8:W8"/>
    <mergeCell ref="V7:W7"/>
    <mergeCell ref="V6:W6"/>
    <mergeCell ref="B6:D6"/>
    <mergeCell ref="O7:P7"/>
    <mergeCell ref="I8:K8"/>
    <mergeCell ref="I6:K6"/>
    <mergeCell ref="L8:P8"/>
    <mergeCell ref="G23:H23"/>
    <mergeCell ref="G22:H22"/>
    <mergeCell ref="Q9:U9"/>
    <mergeCell ref="Q8:U8"/>
    <mergeCell ref="AG18:AH18"/>
    <mergeCell ref="AK18:AL18"/>
    <mergeCell ref="AM18:AN18"/>
    <mergeCell ref="Q13:U13"/>
    <mergeCell ref="C13:P13"/>
    <mergeCell ref="V9:W9"/>
    <mergeCell ref="O9:P9"/>
    <mergeCell ref="B9:D9"/>
    <mergeCell ref="R12:U12"/>
    <mergeCell ref="C12:F12"/>
    <mergeCell ref="V17:W17"/>
    <mergeCell ref="V16:W16"/>
    <mergeCell ref="V15:W15"/>
    <mergeCell ref="R18:S18"/>
    <mergeCell ref="R17:S17"/>
    <mergeCell ref="R16:S16"/>
    <mergeCell ref="H12:K12"/>
    <mergeCell ref="P16:Q16"/>
    <mergeCell ref="P15:Q15"/>
    <mergeCell ref="M12:P12"/>
    <mergeCell ref="L15:M15"/>
    <mergeCell ref="I9:N9"/>
    <mergeCell ref="T15:U15"/>
    <mergeCell ref="T16:U16"/>
    <mergeCell ref="AA18:AB18"/>
    <mergeCell ref="AC18:AD18"/>
    <mergeCell ref="AO18:AP18"/>
    <mergeCell ref="AQ18:AR18"/>
    <mergeCell ref="V20:W20"/>
    <mergeCell ref="B18:G18"/>
    <mergeCell ref="B17:G17"/>
    <mergeCell ref="H19:I19"/>
    <mergeCell ref="H18:I18"/>
    <mergeCell ref="H17:I17"/>
    <mergeCell ref="V18:W18"/>
    <mergeCell ref="J19:K19"/>
    <mergeCell ref="J18:K18"/>
    <mergeCell ref="L19:M19"/>
    <mergeCell ref="L18:M18"/>
    <mergeCell ref="L17:M17"/>
    <mergeCell ref="J17:K17"/>
    <mergeCell ref="N19:O19"/>
    <mergeCell ref="N18:O18"/>
    <mergeCell ref="N17:O17"/>
    <mergeCell ref="V19:W19"/>
    <mergeCell ref="P18:Q18"/>
    <mergeCell ref="AI18:AJ18"/>
    <mergeCell ref="AE18:AF18"/>
    <mergeCell ref="J24:K24"/>
    <mergeCell ref="H24:I24"/>
    <mergeCell ref="F24:G24"/>
    <mergeCell ref="U22:V23"/>
    <mergeCell ref="W22:W23"/>
    <mergeCell ref="R24:W24"/>
    <mergeCell ref="R19:S19"/>
    <mergeCell ref="B19:G19"/>
    <mergeCell ref="P19:Q19"/>
    <mergeCell ref="J22:K23"/>
    <mergeCell ref="I22:I23"/>
    <mergeCell ref="F22:F23"/>
    <mergeCell ref="M22:N23"/>
    <mergeCell ref="O22:O23"/>
    <mergeCell ref="Q22:S23"/>
    <mergeCell ref="T22:T23"/>
    <mergeCell ref="B30:W30"/>
    <mergeCell ref="B31:W31"/>
    <mergeCell ref="B15:I15"/>
    <mergeCell ref="C22:E23"/>
    <mergeCell ref="T26:T27"/>
    <mergeCell ref="U26:V27"/>
    <mergeCell ref="W26:W27"/>
    <mergeCell ref="P26:S27"/>
    <mergeCell ref="Y18:Z18"/>
    <mergeCell ref="B16:G16"/>
    <mergeCell ref="H16:I16"/>
    <mergeCell ref="N15:O15"/>
    <mergeCell ref="J16:K16"/>
    <mergeCell ref="J15:K15"/>
    <mergeCell ref="L16:M16"/>
    <mergeCell ref="N16:O16"/>
    <mergeCell ref="R15:S15"/>
    <mergeCell ref="P17:Q17"/>
    <mergeCell ref="R20:T20"/>
    <mergeCell ref="B28:W28"/>
    <mergeCell ref="B29:W29"/>
    <mergeCell ref="D24:E24"/>
    <mergeCell ref="L22:L23"/>
    <mergeCell ref="L24:M24"/>
  </mergeCells>
  <phoneticPr fontId="1" type="noConversion"/>
  <dataValidations count="1">
    <dataValidation type="list" allowBlank="1" showInputMessage="1" showErrorMessage="1" sqref="H16:I16">
      <formula1>$Y$16:$AE$16</formula1>
    </dataValidation>
  </dataValidations>
  <hyperlinks>
    <hyperlink ref="Q7:T7" r:id="rId1" display="AVERAGE DAILY TRAFFIC (ADT):"/>
  </hyperlinks>
  <printOptions horizontalCentered="1" verticalCentered="1"/>
  <pageMargins left="0.5" right="0.5" top="0.5" bottom="0.5" header="0.5" footer="0.5"/>
  <pageSetup scale="95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9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Group xmlns="ecf9f004-ad9b-4713-9ed4-880657249710">Speed, No Parking, and School Zoning Forms (from TEM Parts 7 &amp; 12)</Group>
    <OTO_x0020_Form_x0020_Number xmlns="ecf9f004-ad9b-4713-9ed4-880657249710">1296-14</OTO_x0020_Form_x0020_Number>
    <Modification_x0020_Date xmlns="ecf9f004-ad9b-4713-9ed4-880657249710">2015-07-17T04:00:00+00:00</Modification_x0020_Date>
    <Speed_x0020_Zone_x0020_Site_x003f_ xmlns="ecf9f004-ad9b-4713-9ed4-880657249710">false</Speed_x0020_Zone_x0020_Site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9F1EBD69C28C4A9250E5BBD828C9F8" ma:contentTypeVersion="9" ma:contentTypeDescription="Create a new document." ma:contentTypeScope="" ma:versionID="cdc04d15e4e2dcf1f9317e78623885b5">
  <xsd:schema xmlns:xsd="http://www.w3.org/2001/XMLSchema" xmlns:xs="http://www.w3.org/2001/XMLSchema" xmlns:p="http://schemas.microsoft.com/office/2006/metadata/properties" xmlns:ns2="ecf9f004-ad9b-4713-9ed4-880657249710" xmlns:ns3="cdf5cfbf-cf86-4eb7-ac31-a9fd0075546e" targetNamespace="http://schemas.microsoft.com/office/2006/metadata/properties" ma:root="true" ma:fieldsID="39324872a1e0ab85686a2af351af6541" ns2:_="" ns3:_="">
    <xsd:import namespace="ecf9f004-ad9b-4713-9ed4-880657249710"/>
    <xsd:import namespace="cdf5cfbf-cf86-4eb7-ac31-a9fd0075546e"/>
    <xsd:element name="properties">
      <xsd:complexType>
        <xsd:sequence>
          <xsd:element name="documentManagement">
            <xsd:complexType>
              <xsd:all>
                <xsd:element ref="ns2:OTO_x0020_Form_x0020_Number" minOccurs="0"/>
                <xsd:element ref="ns2:Group" minOccurs="0"/>
                <xsd:element ref="ns2:Modification_x0020_Date" minOccurs="0"/>
                <xsd:element ref="ns2:Speed_x0020_Zone_x0020_Site_x003f_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f9f004-ad9b-4713-9ed4-880657249710" elementFormDefault="qualified">
    <xsd:import namespace="http://schemas.microsoft.com/office/2006/documentManagement/types"/>
    <xsd:import namespace="http://schemas.microsoft.com/office/infopath/2007/PartnerControls"/>
    <xsd:element name="OTO_x0020_Form_x0020_Number" ma:index="8" nillable="true" ma:displayName="OTO Form Number" ma:internalName="OTO_x0020_Form_x0020_Number">
      <xsd:simpleType>
        <xsd:restriction base="dms:Text">
          <xsd:maxLength value="255"/>
        </xsd:restriction>
      </xsd:simpleType>
    </xsd:element>
    <xsd:element name="Group" ma:index="9" nillable="true" ma:displayName="Group" ma:default="Traffic Signal Forms (from TEM Part 4)" ma:format="Dropdown" ma:internalName="Group">
      <xsd:simpleType>
        <xsd:union memberTypes="dms:Text">
          <xsd:simpleType>
            <xsd:restriction base="dms:Choice">
              <xsd:enumeration value="ITS CFR 940 Forms"/>
              <xsd:enumeration value="Air Speed Zone Forms (from TEM Part 3)"/>
              <xsd:enumeration value="Miscellaneous Forms (from TEM Part 12)"/>
              <xsd:enumeration value="Publication Forms (from TEM Part 1)"/>
              <xsd:enumeration value="Speed, No Parking, and School Zoning Forms (from TEM Parts 7 &amp; 12)"/>
              <xsd:enumeration value="Traffic Signal Forms (from TEM Part 4)"/>
            </xsd:restriction>
          </xsd:simpleType>
        </xsd:union>
      </xsd:simpleType>
    </xsd:element>
    <xsd:element name="Modification_x0020_Date" ma:index="10" nillable="true" ma:displayName="Modification Date" ma:default="[today]" ma:format="DateOnly" ma:internalName="Modification_x0020_Date">
      <xsd:simpleType>
        <xsd:restriction base="dms:DateTime"/>
      </xsd:simpleType>
    </xsd:element>
    <xsd:element name="Speed_x0020_Zone_x0020_Site_x003f_" ma:index="11" nillable="true" ma:displayName="Speed Zone Site?" ma:default="0" ma:description="Should this appear within the &quot;Speed Zone Forms&quot; view?" ma:internalName="Speed_x0020_Zone_x0020_Site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5cfbf-cf86-4eb7-ac31-a9fd0075546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C21A6E-6E7F-4F22-BA76-30A31C4A44B7}"/>
</file>

<file path=customXml/itemProps2.xml><?xml version="1.0" encoding="utf-8"?>
<ds:datastoreItem xmlns:ds="http://schemas.openxmlformats.org/officeDocument/2006/customXml" ds:itemID="{51C54ED6-E49D-42DC-BF1F-883DDFBDB578}"/>
</file>

<file path=customXml/itemProps3.xml><?xml version="1.0" encoding="utf-8"?>
<ds:datastoreItem xmlns:ds="http://schemas.openxmlformats.org/officeDocument/2006/customXml" ds:itemID="{D2DCC2EF-DA4A-4336-9890-60B057049C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phase 1</vt:lpstr>
      <vt:lpstr>Sheet1</vt:lpstr>
      <vt:lpstr>'phase 1'!Print_Area</vt:lpstr>
    </vt:vector>
  </TitlesOfParts>
  <Company>Ohio Department of Transportation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Freeway and Expressway Evaluation Sheet</dc:title>
  <dc:creator>wvorst</dc:creator>
  <cp:lastModifiedBy>Juanita Elliott</cp:lastModifiedBy>
  <cp:lastPrinted>2015-05-14T13:34:30Z</cp:lastPrinted>
  <dcterms:created xsi:type="dcterms:W3CDTF">2008-02-20T16:07:05Z</dcterms:created>
  <dcterms:modified xsi:type="dcterms:W3CDTF">2015-07-02T17:36:04Z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0x010100809F1EBD69C28C4A9250E5BBD828C9F8</vt:lpwstr>
  </property>
  <property fmtid="{D5CDD505-2E9C-101B-9397-08002B2CF9AE}" pid="3" name="Order">
    <vt:r8>100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ype_Information">
    <vt:lpwstr>Initial Pilot</vt:lpwstr>
  </property>
  <property fmtid="{D5CDD505-2E9C-101B-9397-08002B2CF9AE}" pid="8" name="TypeInformation">
    <vt:lpwstr>2011 RevisionTEM</vt:lpwstr>
  </property>
</Properties>
</file>